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LIN" sheetId="1" r:id="rId1"/>
    <sheet name="MAT " sheetId="2" r:id="rId2"/>
    <sheet name="CIE" sheetId="3" r:id="rId3"/>
    <sheet name="SOC" sheetId="4" r:id="rId4"/>
    <sheet name="DIG" sheetId="5" r:id="rId5"/>
    <sheet name="AAU" sheetId="6" r:id="rId6"/>
    <sheet name="APE" sheetId="7" r:id="rId7"/>
    <sheet name="GLOBAL" sheetId="8" r:id="rId8"/>
    <sheet name="GLO COM" sheetId="9" r:id="rId9"/>
  </sheets>
  <definedNames>
    <definedName name="Z_F70E56DD_F504_47EE_A23C_7ECB8779D527_.wvu.Cols">'LIN'!$J$1:$K$8</definedName>
    <definedName name="Z_F70E56DD_F504_47EE_A23C_7ECB8779D527_.wvu.Cols" localSheetId="1">'MAT '!$J$1:$K$8</definedName>
    <definedName name="Z_F70E56DD_F504_47EE_A23C_7ECB8779D527_.wvu.Cols" localSheetId="2">'CIE'!$U$1:$V$12</definedName>
    <definedName name="Z_F70E56DD_F504_47EE_A23C_7ECB8779D527_.wvu.Cols" localSheetId="4">'DIG'!$L$1:$M$9</definedName>
    <definedName name="Z_F70E56DD_F504_47EE_A23C_7ECB8779D527_.wvu.Cols" localSheetId="5">'AAU'!$K$1:$L$9</definedName>
    <definedName name="Z_F70E56DD_F504_47EE_A23C_7ECB8779D527_.wvu.Cols" localSheetId="6">'APE'!$O$1:$P$9</definedName>
  </definedNames>
  <calcPr fullCalcOnLoad="1"/>
</workbook>
</file>

<file path=xl/sharedStrings.xml><?xml version="1.0" encoding="utf-8"?>
<sst xmlns="http://schemas.openxmlformats.org/spreadsheetml/2006/main" count="186" uniqueCount="127">
  <si>
    <t>AAU</t>
  </si>
  <si>
    <t>tarm</t>
  </si>
  <si>
    <t xml:space="preserve">FAL 2: Faltas de puntualidad sin jistificar/ 1 por DÍAS </t>
  </si>
  <si>
    <t>crsm</t>
  </si>
  <si>
    <t>cua</t>
  </si>
  <si>
    <t>LIN= COMPETENCIA LINGUISTICA</t>
  </si>
  <si>
    <t>DEF= Calificación definitiva del profesor</t>
  </si>
  <si>
    <t>aut= Autonomía y material</t>
  </si>
  <si>
    <t>mex4</t>
  </si>
  <si>
    <t>mex5</t>
  </si>
  <si>
    <t>MEX</t>
  </si>
  <si>
    <t>mex2</t>
  </si>
  <si>
    <t>mex3</t>
  </si>
  <si>
    <t>AAU= APRENDIZAJE AUTÓNOMO</t>
  </si>
  <si>
    <t>mex1</t>
  </si>
  <si>
    <t>lcom</t>
  </si>
  <si>
    <t>cua= Cuaderno</t>
  </si>
  <si>
    <t xml:space="preserve"> FALTAS DE PUNTUALIDAD (DÍA/ MES)</t>
  </si>
  <si>
    <t>%</t>
  </si>
  <si>
    <t>EX</t>
  </si>
  <si>
    <t>P. MÁXIMA</t>
  </si>
  <si>
    <t>per= Personaliza sus trabajos</t>
  </si>
  <si>
    <t>pro2</t>
  </si>
  <si>
    <t>cts1</t>
  </si>
  <si>
    <t>pro1</t>
  </si>
  <si>
    <t>mci1</t>
  </si>
  <si>
    <t>bus= Busca información</t>
  </si>
  <si>
    <t>mci2</t>
  </si>
  <si>
    <t>asi</t>
  </si>
  <si>
    <t>cts2</t>
  </si>
  <si>
    <t>cts3</t>
  </si>
  <si>
    <t>mot</t>
  </si>
  <si>
    <t>MAT= COMPETENCIA MATEMÁTICA</t>
  </si>
  <si>
    <t>rel= Relaciona conocimientos</t>
  </si>
  <si>
    <t>tar1</t>
  </si>
  <si>
    <t>tar2</t>
  </si>
  <si>
    <t>tar3</t>
  </si>
  <si>
    <t>ordv</t>
  </si>
  <si>
    <t>tar4</t>
  </si>
  <si>
    <t>C</t>
  </si>
  <si>
    <t>LIN</t>
  </si>
  <si>
    <t>tr1= Trimestral 1</t>
  </si>
  <si>
    <t xml:space="preserve">FAL 1: Faltas de asistencia sin justificar/ 1 por DÍAS </t>
  </si>
  <si>
    <t>T</t>
  </si>
  <si>
    <t xml:space="preserve">exp= Expresión escrita </t>
  </si>
  <si>
    <t>COMPETENCIAS/ GLOBAL TRI 2</t>
  </si>
  <si>
    <t>tar6</t>
  </si>
  <si>
    <t>tar5</t>
  </si>
  <si>
    <t>tar8</t>
  </si>
  <si>
    <t>tar7</t>
  </si>
  <si>
    <t>Ex/10= Tu nota sobre 10 en conceptos</t>
  </si>
  <si>
    <t>ordm</t>
  </si>
  <si>
    <t>Tus apellidos y nombre</t>
  </si>
  <si>
    <t>est= Hace tareas</t>
  </si>
  <si>
    <t>hab2</t>
  </si>
  <si>
    <t>hab1</t>
  </si>
  <si>
    <t>prom</t>
  </si>
  <si>
    <t>ord= Usa ordenadores/ v= Voluntarios (+1)</t>
  </si>
  <si>
    <t>CIE= COMPETENCIA CIENTÍFICA</t>
  </si>
  <si>
    <t>pro= Resolución de problemas</t>
  </si>
  <si>
    <t>GLO</t>
  </si>
  <si>
    <t>per</t>
  </si>
  <si>
    <t>C. MÁXIMAS</t>
  </si>
  <si>
    <t>tti1</t>
  </si>
  <si>
    <t>tti2</t>
  </si>
  <si>
    <t>CALIFICACIÓN POR COMPETENCIAS/ 5 TRIM 2</t>
  </si>
  <si>
    <t>DEF</t>
  </si>
  <si>
    <t>INDICADORES TRI 2</t>
  </si>
  <si>
    <t>tti= mapas conceptuales, esquemas y resúmenes</t>
  </si>
  <si>
    <t xml:space="preserve">lco= Lectura comprensiva </t>
  </si>
  <si>
    <t>relm</t>
  </si>
  <si>
    <t>exp2</t>
  </si>
  <si>
    <t>ord1</t>
  </si>
  <si>
    <t>aut</t>
  </si>
  <si>
    <t>exp1</t>
  </si>
  <si>
    <t>ord2</t>
  </si>
  <si>
    <t>mex= Miniexámenes</t>
  </si>
  <si>
    <t>gra1</t>
  </si>
  <si>
    <t>SOC= COMPETENCIA SOCIAL Y CIUDADANA</t>
  </si>
  <si>
    <t>gra2</t>
  </si>
  <si>
    <t>MAT</t>
  </si>
  <si>
    <t>cts= Valora ciencia, tecnología, ambiente y  salud</t>
  </si>
  <si>
    <t>tr2= Trimestral 2</t>
  </si>
  <si>
    <t>Ex/10</t>
  </si>
  <si>
    <t>busm</t>
  </si>
  <si>
    <t>FALTAS DE ASISTENCIA (DÍA/ MES)</t>
  </si>
  <si>
    <t>GLO= Calficación Global sobre 10</t>
  </si>
  <si>
    <t>habm</t>
  </si>
  <si>
    <t>tgfm= Gráficas, tablas, etc.</t>
  </si>
  <si>
    <t>EX= Calificación en exámenes y miniexámenes (&gt;13,5)</t>
  </si>
  <si>
    <t>hab= Hábitos consumo racional</t>
  </si>
  <si>
    <t>ttim</t>
  </si>
  <si>
    <t>MC. MÁXIMAS</t>
  </si>
  <si>
    <t>rel2</t>
  </si>
  <si>
    <t>rel1</t>
  </si>
  <si>
    <t>mot= Motivación e interés</t>
  </si>
  <si>
    <t>bus1</t>
  </si>
  <si>
    <t>bus2</t>
  </si>
  <si>
    <t>mci= Metodología científica</t>
  </si>
  <si>
    <t>% = CONTRIBUCIÓN A LA NOTA GLOBAL</t>
  </si>
  <si>
    <t>CIE</t>
  </si>
  <si>
    <t>expm</t>
  </si>
  <si>
    <t>DIG= COMPETENCIA DIGITAL</t>
  </si>
  <si>
    <t>par</t>
  </si>
  <si>
    <t>P. MÁXIMAS</t>
  </si>
  <si>
    <t>par= Participa y respeta</t>
  </si>
  <si>
    <t>CI1</t>
  </si>
  <si>
    <t>gram</t>
  </si>
  <si>
    <t>APE</t>
  </si>
  <si>
    <t>asi= Asistencia/ puntualidad</t>
  </si>
  <si>
    <t>lco1</t>
  </si>
  <si>
    <t>APE= AUTONOMÍA PERSONAL</t>
  </si>
  <si>
    <t>lco2</t>
  </si>
  <si>
    <t>D6</t>
  </si>
  <si>
    <t>DIG</t>
  </si>
  <si>
    <t>SOC</t>
  </si>
  <si>
    <t>D5</t>
  </si>
  <si>
    <t>D4</t>
  </si>
  <si>
    <t>CI</t>
  </si>
  <si>
    <t>mcim</t>
  </si>
  <si>
    <t>LI</t>
  </si>
  <si>
    <t>D2</t>
  </si>
  <si>
    <t>D3</t>
  </si>
  <si>
    <t>tr1</t>
  </si>
  <si>
    <t>D1</t>
  </si>
  <si>
    <t>tr2</t>
  </si>
  <si>
    <t>CLAVES</t>
  </si>
</sst>
</file>

<file path=xl/styles.xml><?xml version="1.0" encoding="utf-8"?>
<styleSheet xmlns="http://schemas.openxmlformats.org/spreadsheetml/2006/main">
  <numFmts count="1">
    <numFmt numFmtId="165" formatCode="#,##0.0"/>
  </numFmts>
  <fonts count="11"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0"/>
      <color indexed="11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13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165" fontId="1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3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6" fillId="0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30A0"/>
      <rgbColor rgb="00D9D9D9"/>
      <rgbColor rgb="00741B47"/>
      <rgbColor rgb="00999999"/>
      <rgbColor rgb="00FF0000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/>
  </sheetViews>
  <sheetFormatPr defaultColWidth="11.421875" defaultRowHeight="15" customHeight="1"/>
  <cols>
    <col min="1" max="1" width="49.140625" style="0" customWidth="1"/>
    <col min="2" max="2" width="5.421875" style="0" customWidth="1"/>
    <col min="3" max="3" width="5.28125" style="0" customWidth="1"/>
    <col min="4" max="4" width="5.00390625" style="0" hidden="1" customWidth="1"/>
    <col min="5" max="6" width="4.57421875" style="0" customWidth="1"/>
    <col min="7" max="7" width="5.00390625" style="0" hidden="1" customWidth="1"/>
    <col min="8" max="9" width="4.00390625" style="0" customWidth="1"/>
    <col min="10" max="11" width="11.421875" style="0" hidden="1" customWidth="1"/>
  </cols>
  <sheetData>
    <row r="1" spans="1:11" ht="15" customHeight="1">
      <c r="A1" s="1" t="s">
        <v>67</v>
      </c>
      <c r="B1" s="1" t="s">
        <v>110</v>
      </c>
      <c r="C1" s="1" t="s">
        <v>112</v>
      </c>
      <c r="D1" s="1" t="s">
        <v>15</v>
      </c>
      <c r="E1" s="1" t="s">
        <v>74</v>
      </c>
      <c r="F1" s="1" t="s">
        <v>71</v>
      </c>
      <c r="G1" s="1" t="s">
        <v>101</v>
      </c>
      <c r="H1" s="1" t="s">
        <v>120</v>
      </c>
      <c r="I1" s="1" t="s">
        <v>18</v>
      </c>
      <c r="J1" s="2"/>
      <c r="K1" s="3"/>
    </row>
    <row r="2" spans="1:11" ht="15" customHeight="1">
      <c r="A2" s="1" t="s">
        <v>20</v>
      </c>
      <c r="B2" s="1">
        <v>5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1">
        <v>10</v>
      </c>
      <c r="J2" s="2"/>
      <c r="K2" s="3"/>
    </row>
    <row r="3" spans="1:11" ht="15.75">
      <c r="A3" s="4" t="s">
        <v>52</v>
      </c>
      <c r="B3" s="5"/>
      <c r="C3" s="5"/>
      <c r="D3" s="5">
        <f>AVERAGE(B3:C3)</f>
      </c>
      <c r="E3" s="5"/>
      <c r="F3" s="5"/>
      <c r="G3" s="1">
        <f>AVERAGE(E3:F3)</f>
      </c>
      <c r="H3" s="1">
        <f>AVERAGE(D3,G3)</f>
      </c>
      <c r="I3" s="1">
        <f>H3*2</f>
      </c>
      <c r="J3" s="6"/>
      <c r="K3" s="7"/>
    </row>
    <row r="4" spans="1:11" ht="15.75">
      <c r="A4" s="8" t="s">
        <v>126</v>
      </c>
      <c r="B4" s="9"/>
      <c r="C4" s="9"/>
      <c r="D4" s="9"/>
      <c r="E4" s="9"/>
      <c r="F4" s="9"/>
      <c r="G4" s="9"/>
      <c r="H4" s="9"/>
      <c r="I4" s="9"/>
      <c r="J4" s="6"/>
      <c r="K4" s="7"/>
    </row>
    <row r="5" spans="1:11" ht="15.75">
      <c r="A5" s="8" t="s">
        <v>69</v>
      </c>
      <c r="B5" s="9"/>
      <c r="C5" s="9"/>
      <c r="D5" s="9"/>
      <c r="E5" s="9"/>
      <c r="F5" s="9"/>
      <c r="G5" s="9"/>
      <c r="H5" s="9"/>
      <c r="I5" s="9"/>
      <c r="J5" s="6"/>
      <c r="K5" s="7"/>
    </row>
    <row r="6" spans="1:11" ht="15.75">
      <c r="A6" s="8" t="s">
        <v>44</v>
      </c>
      <c r="B6" s="9"/>
      <c r="C6" s="9"/>
      <c r="D6" s="9"/>
      <c r="E6" s="9"/>
      <c r="F6" s="9"/>
      <c r="G6" s="9"/>
      <c r="H6" s="9"/>
      <c r="I6" s="9"/>
      <c r="J6" s="6"/>
      <c r="K6" s="7"/>
    </row>
    <row r="7" spans="1:11" ht="15.75">
      <c r="A7" s="8" t="s">
        <v>5</v>
      </c>
      <c r="B7" s="9"/>
      <c r="C7" s="9"/>
      <c r="D7" s="9"/>
      <c r="E7" s="9"/>
      <c r="F7" s="9"/>
      <c r="G7" s="9"/>
      <c r="H7" s="9"/>
      <c r="I7" s="9"/>
      <c r="J7" s="6"/>
      <c r="K7" s="7"/>
    </row>
    <row r="8" spans="1:11" ht="15.75">
      <c r="A8" s="8" t="s">
        <v>99</v>
      </c>
      <c r="B8" s="9"/>
      <c r="C8" s="9"/>
      <c r="D8" s="9"/>
      <c r="E8" s="9"/>
      <c r="F8" s="9"/>
      <c r="G8" s="9"/>
      <c r="H8" s="9"/>
      <c r="I8" s="9"/>
      <c r="J8" s="6"/>
      <c r="K8" s="7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/>
  </sheetViews>
  <sheetFormatPr defaultColWidth="11.421875" defaultRowHeight="15" customHeight="1"/>
  <cols>
    <col min="1" max="1" width="47.8515625" style="0" customWidth="1"/>
    <col min="2" max="2" width="5.421875" style="0" customWidth="1"/>
    <col min="3" max="3" width="5.28125" style="0" customWidth="1"/>
    <col min="4" max="4" width="5.00390625" style="0" hidden="1" customWidth="1"/>
    <col min="5" max="6" width="4.57421875" style="0" customWidth="1"/>
    <col min="7" max="7" width="5.00390625" style="0" hidden="1" customWidth="1"/>
    <col min="8" max="9" width="4.00390625" style="0" customWidth="1"/>
    <col min="10" max="11" width="11.421875" style="0" hidden="1" customWidth="1"/>
  </cols>
  <sheetData>
    <row r="1" spans="1:11" ht="15" customHeight="1">
      <c r="A1" s="1" t="s">
        <v>67</v>
      </c>
      <c r="B1" s="1" t="s">
        <v>24</v>
      </c>
      <c r="C1" s="1" t="s">
        <v>22</v>
      </c>
      <c r="D1" s="1" t="s">
        <v>56</v>
      </c>
      <c r="E1" s="1" t="s">
        <v>77</v>
      </c>
      <c r="F1" s="1" t="s">
        <v>79</v>
      </c>
      <c r="G1" s="1" t="s">
        <v>107</v>
      </c>
      <c r="H1" s="1" t="s">
        <v>80</v>
      </c>
      <c r="I1" s="1" t="s">
        <v>18</v>
      </c>
      <c r="J1" s="2"/>
      <c r="K1" s="3"/>
    </row>
    <row r="2" spans="1:11" ht="15" customHeight="1">
      <c r="A2" s="1" t="s">
        <v>20</v>
      </c>
      <c r="B2" s="1">
        <v>5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1">
        <v>20</v>
      </c>
      <c r="J2" s="2"/>
      <c r="K2" s="3"/>
    </row>
    <row r="3" spans="1:11" ht="15.75">
      <c r="A3" s="4" t="s">
        <v>52</v>
      </c>
      <c r="B3" s="5"/>
      <c r="C3" s="5"/>
      <c r="D3" s="5">
        <f>AVERAGE(B3:C3)</f>
      </c>
      <c r="E3" s="5"/>
      <c r="F3" s="5"/>
      <c r="G3" s="1">
        <f>AVERAGE(E3:F3)</f>
      </c>
      <c r="H3" s="1">
        <f>AVERAGE(D3,G3)</f>
      </c>
      <c r="I3" s="1">
        <f>H3*4</f>
      </c>
      <c r="J3" s="6"/>
      <c r="K3" s="7"/>
    </row>
    <row r="4" spans="1:11" ht="15.75">
      <c r="A4" s="8" t="s">
        <v>126</v>
      </c>
      <c r="B4" s="9"/>
      <c r="C4" s="9"/>
      <c r="D4" s="9"/>
      <c r="E4" s="9"/>
      <c r="F4" s="9"/>
      <c r="G4" s="9"/>
      <c r="H4" s="9"/>
      <c r="I4" s="9"/>
      <c r="J4" s="6"/>
      <c r="K4" s="7"/>
    </row>
    <row r="5" spans="1:11" ht="15.75">
      <c r="A5" s="8" t="s">
        <v>59</v>
      </c>
      <c r="B5" s="9"/>
      <c r="C5" s="9"/>
      <c r="D5" s="9"/>
      <c r="E5" s="9"/>
      <c r="F5" s="9"/>
      <c r="G5" s="9"/>
      <c r="H5" s="9"/>
      <c r="I5" s="9"/>
      <c r="J5" s="6"/>
      <c r="K5" s="7"/>
    </row>
    <row r="6" spans="1:11" ht="15.75">
      <c r="A6" s="8" t="s">
        <v>88</v>
      </c>
      <c r="B6" s="9"/>
      <c r="C6" s="9"/>
      <c r="D6" s="9"/>
      <c r="E6" s="9"/>
      <c r="F6" s="9"/>
      <c r="G6" s="9"/>
      <c r="H6" s="9"/>
      <c r="I6" s="9"/>
      <c r="J6" s="6"/>
      <c r="K6" s="7"/>
    </row>
    <row r="7" spans="1:11" ht="15.75">
      <c r="A7" s="8" t="s">
        <v>32</v>
      </c>
      <c r="B7" s="9"/>
      <c r="C7" s="9"/>
      <c r="D7" s="9"/>
      <c r="E7" s="9"/>
      <c r="F7" s="9"/>
      <c r="G7" s="9"/>
      <c r="H7" s="9"/>
      <c r="I7" s="9"/>
      <c r="J7" s="6"/>
      <c r="K7" s="7"/>
    </row>
    <row r="8" spans="1:11" ht="15.75">
      <c r="A8" s="8" t="s">
        <v>99</v>
      </c>
      <c r="B8" s="9"/>
      <c r="C8" s="9"/>
      <c r="D8" s="9"/>
      <c r="E8" s="9"/>
      <c r="F8" s="9"/>
      <c r="G8" s="9"/>
      <c r="H8" s="9"/>
      <c r="I8" s="9"/>
      <c r="J8" s="6"/>
      <c r="K8" s="7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/>
  </sheetViews>
  <sheetFormatPr defaultColWidth="11.421875" defaultRowHeight="15" customHeight="1"/>
  <cols>
    <col min="1" max="1" width="48.28125" style="0" customWidth="1"/>
    <col min="2" max="3" width="4.8515625" style="0" customWidth="1"/>
    <col min="4" max="4" width="4.8515625" style="0" hidden="1" customWidth="1"/>
    <col min="5" max="6" width="4.8515625" style="0" customWidth="1"/>
    <col min="7" max="8" width="4.8515625" style="0" hidden="1" customWidth="1"/>
    <col min="9" max="13" width="4.8515625" style="0" customWidth="1"/>
    <col min="14" max="14" width="4.8515625" style="0" hidden="1" customWidth="1"/>
    <col min="15" max="15" width="4.140625" style="0" customWidth="1"/>
    <col min="16" max="16" width="4.28125" style="0" customWidth="1"/>
    <col min="17" max="17" width="6.140625" style="0" hidden="1" customWidth="1"/>
    <col min="18" max="20" width="4.00390625" style="0" customWidth="1"/>
    <col min="21" max="22" width="11.421875" style="0" hidden="1" customWidth="1"/>
  </cols>
  <sheetData>
    <row r="1" spans="1:22" ht="15" customHeight="1">
      <c r="A1" s="1" t="s">
        <v>67</v>
      </c>
      <c r="B1" s="1" t="s">
        <v>25</v>
      </c>
      <c r="C1" s="1" t="s">
        <v>27</v>
      </c>
      <c r="D1" s="1" t="s">
        <v>119</v>
      </c>
      <c r="E1" s="1" t="s">
        <v>55</v>
      </c>
      <c r="F1" s="1" t="s">
        <v>54</v>
      </c>
      <c r="G1" s="1" t="s">
        <v>87</v>
      </c>
      <c r="H1" s="1" t="s">
        <v>106</v>
      </c>
      <c r="I1" s="1" t="s">
        <v>14</v>
      </c>
      <c r="J1" s="1" t="s">
        <v>11</v>
      </c>
      <c r="K1" s="1" t="s">
        <v>12</v>
      </c>
      <c r="L1" s="1" t="s">
        <v>8</v>
      </c>
      <c r="M1" s="1" t="s">
        <v>9</v>
      </c>
      <c r="N1" s="1" t="s">
        <v>10</v>
      </c>
      <c r="O1" s="1" t="s">
        <v>123</v>
      </c>
      <c r="P1" s="1" t="s">
        <v>125</v>
      </c>
      <c r="Q1" s="1" t="s">
        <v>19</v>
      </c>
      <c r="R1" s="1" t="s">
        <v>83</v>
      </c>
      <c r="S1" s="1" t="s">
        <v>118</v>
      </c>
      <c r="T1" s="1" t="s">
        <v>18</v>
      </c>
      <c r="U1" s="2"/>
      <c r="V1" s="3"/>
    </row>
    <row r="2" spans="1:22" ht="15" customHeight="1">
      <c r="A2" s="1" t="s">
        <v>104</v>
      </c>
      <c r="B2" s="1">
        <v>5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10</v>
      </c>
      <c r="I2" s="1">
        <v>2</v>
      </c>
      <c r="J2" s="1">
        <v>2</v>
      </c>
      <c r="K2" s="1">
        <v>2</v>
      </c>
      <c r="L2" s="1">
        <v>2</v>
      </c>
      <c r="M2" s="1">
        <v>2</v>
      </c>
      <c r="N2" s="1">
        <v>10</v>
      </c>
      <c r="O2" s="1">
        <v>10</v>
      </c>
      <c r="P2" s="1">
        <v>10</v>
      </c>
      <c r="Q2" s="1">
        <v>30</v>
      </c>
      <c r="R2" s="1">
        <v>10</v>
      </c>
      <c r="S2" s="1">
        <v>5</v>
      </c>
      <c r="T2" s="1">
        <v>40</v>
      </c>
      <c r="U2" s="2"/>
      <c r="V2" s="3"/>
    </row>
    <row r="3" spans="1:22" ht="15.75">
      <c r="A3" s="4" t="s">
        <v>52</v>
      </c>
      <c r="B3" s="5"/>
      <c r="C3" s="5"/>
      <c r="D3" s="5">
        <f>AVERAGE(B3:C3)</f>
      </c>
      <c r="E3" s="5"/>
      <c r="F3" s="5"/>
      <c r="G3" s="5">
        <f>AVERAGE(E3:F3)</f>
      </c>
      <c r="H3" s="5">
        <f>SUM(D3,G3)</f>
      </c>
      <c r="I3" s="5"/>
      <c r="J3" s="5"/>
      <c r="K3" s="5"/>
      <c r="L3" s="5"/>
      <c r="M3" s="5"/>
      <c r="N3" s="5">
        <f>SUM(I3:M3)</f>
      </c>
      <c r="O3" s="5"/>
      <c r="P3" s="5"/>
      <c r="Q3" s="1">
        <f>SUM(N3,O3,P3)</f>
      </c>
      <c r="R3" s="1">
        <f>Q3/3</f>
      </c>
      <c r="S3" s="1">
        <f>T3/8</f>
      </c>
      <c r="T3" s="1">
        <f>SUM(H3,Q3)</f>
      </c>
      <c r="U3" s="2"/>
      <c r="V3" s="3"/>
    </row>
    <row r="4" spans="1:22" ht="15.75">
      <c r="A4" s="8" t="s">
        <v>126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"/>
      <c r="V4" s="3"/>
    </row>
    <row r="5" spans="1:22" ht="15.75">
      <c r="A5" s="8" t="s">
        <v>98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"/>
      <c r="V5" s="3"/>
    </row>
    <row r="6" spans="1:22" ht="15.75">
      <c r="A6" s="8" t="s">
        <v>90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2"/>
      <c r="V6" s="3"/>
    </row>
    <row r="7" spans="1:22" ht="15.75">
      <c r="A7" s="8" t="s">
        <v>76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2"/>
      <c r="V7" s="3"/>
    </row>
    <row r="8" spans="1:22" ht="15.75">
      <c r="A8" s="8" t="s">
        <v>41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"/>
      <c r="V8" s="3"/>
    </row>
    <row r="9" spans="1:22" ht="15.75">
      <c r="A9" s="8" t="s">
        <v>82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"/>
      <c r="V9" s="3"/>
    </row>
    <row r="10" spans="1:22" ht="15.75">
      <c r="A10" s="8" t="s">
        <v>50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"/>
      <c r="V10" s="3"/>
    </row>
    <row r="11" spans="1:22" ht="15.75">
      <c r="A11" s="8" t="s">
        <v>58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"/>
      <c r="V11" s="3"/>
    </row>
    <row r="12" spans="1:22" ht="15.75">
      <c r="A12" s="8" t="s">
        <v>99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"/>
      <c r="V12" s="3"/>
    </row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/>
  </sheetViews>
  <sheetFormatPr defaultColWidth="11.421875" defaultRowHeight="15" customHeight="1"/>
  <cols>
    <col min="1" max="1" width="54.00390625" style="0" customWidth="1"/>
    <col min="2" max="4" width="4.8515625" style="0" customWidth="1"/>
    <col min="5" max="5" width="4.8515625" style="0" hidden="1" customWidth="1"/>
    <col min="6" max="6" width="4.421875" style="0" customWidth="1"/>
    <col min="7" max="7" width="6.57421875" style="0" customWidth="1"/>
    <col min="8" max="9" width="4.00390625" style="0" customWidth="1"/>
    <col min="10" max="15" width="3.7109375" style="0" customWidth="1"/>
    <col min="16" max="16" width="3.7109375" style="0" hidden="1" customWidth="1"/>
    <col min="17" max="17" width="5.421875" style="0" hidden="1" customWidth="1"/>
    <col min="18" max="23" width="3.7109375" style="0" customWidth="1"/>
    <col min="24" max="24" width="3.7109375" style="0" hidden="1" customWidth="1"/>
    <col min="25" max="25" width="5.28125" style="0" hidden="1" customWidth="1"/>
  </cols>
  <sheetData>
    <row r="1" spans="1:25" ht="15" customHeight="1">
      <c r="A1" s="1" t="s">
        <v>67</v>
      </c>
      <c r="B1" s="1" t="s">
        <v>23</v>
      </c>
      <c r="C1" s="1" t="s">
        <v>29</v>
      </c>
      <c r="D1" s="1" t="s">
        <v>30</v>
      </c>
      <c r="E1" s="1" t="s">
        <v>3</v>
      </c>
      <c r="F1" s="1" t="s">
        <v>103</v>
      </c>
      <c r="G1" s="1" t="s">
        <v>28</v>
      </c>
      <c r="H1" s="1" t="s">
        <v>115</v>
      </c>
      <c r="I1" s="1" t="s">
        <v>18</v>
      </c>
      <c r="J1" s="10" t="s">
        <v>85</v>
      </c>
      <c r="K1" s="10"/>
      <c r="L1" s="10"/>
      <c r="M1" s="10"/>
      <c r="N1" s="10"/>
      <c r="O1" s="10"/>
      <c r="P1" s="10"/>
      <c r="Q1" s="10"/>
      <c r="R1" s="11" t="s">
        <v>17</v>
      </c>
      <c r="S1" s="11"/>
      <c r="T1" s="11"/>
      <c r="U1" s="10"/>
      <c r="V1" s="10"/>
      <c r="W1" s="10"/>
      <c r="X1" s="10"/>
      <c r="Y1" s="10"/>
    </row>
    <row r="2" spans="1:25" ht="15" customHeight="1">
      <c r="A2" s="1" t="s">
        <v>104</v>
      </c>
      <c r="B2" s="1">
        <v>5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1">
        <v>10</v>
      </c>
      <c r="J2" s="10" t="s">
        <v>124</v>
      </c>
      <c r="K2" s="10" t="s">
        <v>121</v>
      </c>
      <c r="L2" s="10" t="s">
        <v>122</v>
      </c>
      <c r="M2" s="10" t="s">
        <v>117</v>
      </c>
      <c r="N2" s="10" t="s">
        <v>116</v>
      </c>
      <c r="O2" s="10" t="s">
        <v>113</v>
      </c>
      <c r="P2" s="10" t="s">
        <v>43</v>
      </c>
      <c r="Q2" s="10" t="s">
        <v>39</v>
      </c>
      <c r="R2" s="10" t="s">
        <v>124</v>
      </c>
      <c r="S2" s="10" t="s">
        <v>121</v>
      </c>
      <c r="T2" s="10" t="s">
        <v>122</v>
      </c>
      <c r="U2" s="10" t="s">
        <v>117</v>
      </c>
      <c r="V2" s="10" t="s">
        <v>116</v>
      </c>
      <c r="W2" s="10" t="s">
        <v>113</v>
      </c>
      <c r="X2" s="10" t="s">
        <v>43</v>
      </c>
      <c r="Y2" s="10" t="s">
        <v>39</v>
      </c>
    </row>
    <row r="3" spans="1:25" ht="15.75">
      <c r="A3" s="4" t="s">
        <v>52</v>
      </c>
      <c r="B3" s="5"/>
      <c r="C3" s="5"/>
      <c r="D3" s="5"/>
      <c r="E3" s="5">
        <f>AVERAGE(B3:D3)</f>
      </c>
      <c r="F3" s="5"/>
      <c r="G3" s="5">
        <f>(5+Q3)+Y3</f>
      </c>
      <c r="H3" s="1">
        <f>AVERAGE(E3:G3)</f>
      </c>
      <c r="I3" s="1">
        <f>2*H3</f>
      </c>
      <c r="J3" s="12"/>
      <c r="K3" s="12"/>
      <c r="L3" s="12"/>
      <c r="M3" s="12"/>
      <c r="N3" s="12"/>
      <c r="O3" s="12"/>
      <c r="P3" s="12">
        <f>COUNTA(J3:O3)</f>
      </c>
      <c r="Q3" s="12">
        <f>P3*(-0.5)</f>
      </c>
      <c r="R3" s="12"/>
      <c r="S3" s="12"/>
      <c r="T3" s="12"/>
      <c r="U3" s="12"/>
      <c r="V3" s="12"/>
      <c r="W3" s="10"/>
      <c r="X3" s="10">
        <f>COUNTA(R3:W3)</f>
      </c>
      <c r="Y3" s="10">
        <f>X3*(-0.2)</f>
      </c>
    </row>
    <row r="4" spans="1:25" ht="15.75">
      <c r="A4" s="8" t="s">
        <v>126</v>
      </c>
      <c r="B4" s="9"/>
      <c r="C4" s="9"/>
      <c r="D4" s="9"/>
      <c r="E4" s="9"/>
      <c r="F4" s="9"/>
      <c r="G4" s="9"/>
      <c r="H4" s="9"/>
      <c r="I4" s="9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>
      <c r="A5" s="8" t="s">
        <v>81</v>
      </c>
      <c r="B5" s="9"/>
      <c r="C5" s="9"/>
      <c r="D5" s="9"/>
      <c r="E5" s="9"/>
      <c r="F5" s="9"/>
      <c r="G5" s="9"/>
      <c r="H5" s="9"/>
      <c r="I5" s="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.75">
      <c r="A6" s="8" t="s">
        <v>105</v>
      </c>
      <c r="B6" s="9"/>
      <c r="C6" s="9"/>
      <c r="D6" s="9"/>
      <c r="E6" s="9"/>
      <c r="F6" s="9"/>
      <c r="G6" s="9"/>
      <c r="H6" s="9"/>
      <c r="I6" s="9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5.75">
      <c r="A7" s="8" t="s">
        <v>109</v>
      </c>
      <c r="B7" s="9"/>
      <c r="C7" s="9"/>
      <c r="D7" s="9"/>
      <c r="E7" s="9"/>
      <c r="F7" s="9"/>
      <c r="G7" s="9"/>
      <c r="H7" s="9"/>
      <c r="I7" s="9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5.75">
      <c r="A8" s="8" t="s">
        <v>78</v>
      </c>
      <c r="B8" s="9"/>
      <c r="C8" s="9"/>
      <c r="D8" s="9"/>
      <c r="E8" s="9"/>
      <c r="F8" s="9"/>
      <c r="G8" s="9"/>
      <c r="H8" s="9"/>
      <c r="I8" s="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.75">
      <c r="A9" s="8" t="s">
        <v>99</v>
      </c>
      <c r="B9" s="9"/>
      <c r="C9" s="9"/>
      <c r="D9" s="9"/>
      <c r="E9" s="9"/>
      <c r="F9" s="9"/>
      <c r="G9" s="9"/>
      <c r="H9" s="9"/>
      <c r="I9" s="9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.75">
      <c r="A10" s="8" t="s">
        <v>42</v>
      </c>
      <c r="B10" s="9"/>
      <c r="C10" s="9"/>
      <c r="D10" s="9"/>
      <c r="E10" s="9"/>
      <c r="F10" s="9"/>
      <c r="G10" s="9"/>
      <c r="H10" s="9"/>
      <c r="I10" s="9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5.75">
      <c r="A11" s="8" t="s">
        <v>2</v>
      </c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</sheetData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/>
  </sheetViews>
  <sheetFormatPr defaultColWidth="11.421875" defaultRowHeight="15" customHeight="1"/>
  <cols>
    <col min="1" max="1" width="52.7109375" style="0" customWidth="1"/>
    <col min="2" max="4" width="4.8515625" style="0" customWidth="1"/>
    <col min="5" max="5" width="4.8515625" style="0" hidden="1" customWidth="1"/>
    <col min="6" max="7" width="4.421875" style="0" customWidth="1"/>
    <col min="8" max="8" width="5.140625" style="0" hidden="1" customWidth="1"/>
    <col min="9" max="9" width="5.140625" style="0" customWidth="1"/>
    <col min="10" max="11" width="4.00390625" style="0" customWidth="1"/>
    <col min="12" max="13" width="11.421875" style="0" hidden="1" customWidth="1"/>
  </cols>
  <sheetData>
    <row r="1" spans="1:13" ht="15" customHeight="1">
      <c r="A1" s="1" t="s">
        <v>67</v>
      </c>
      <c r="B1" s="1" t="s">
        <v>72</v>
      </c>
      <c r="C1" s="1" t="s">
        <v>75</v>
      </c>
      <c r="D1" s="1" t="s">
        <v>37</v>
      </c>
      <c r="E1" s="1" t="s">
        <v>51</v>
      </c>
      <c r="F1" s="1" t="s">
        <v>96</v>
      </c>
      <c r="G1" s="1" t="s">
        <v>97</v>
      </c>
      <c r="H1" s="1" t="s">
        <v>84</v>
      </c>
      <c r="I1" s="1" t="s">
        <v>4</v>
      </c>
      <c r="J1" s="1" t="s">
        <v>114</v>
      </c>
      <c r="K1" s="1" t="s">
        <v>18</v>
      </c>
      <c r="L1" s="2"/>
      <c r="M1" s="3"/>
    </row>
    <row r="2" spans="1:13" ht="15" customHeight="1">
      <c r="A2" s="1" t="s">
        <v>104</v>
      </c>
      <c r="B2" s="1">
        <v>5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1">
        <v>5</v>
      </c>
      <c r="J2" s="1">
        <v>5</v>
      </c>
      <c r="K2" s="1">
        <v>10</v>
      </c>
      <c r="L2" s="2"/>
      <c r="M2" s="3"/>
    </row>
    <row r="3" spans="1:13" ht="15.75">
      <c r="A3" s="4" t="s">
        <v>52</v>
      </c>
      <c r="B3" s="5"/>
      <c r="C3" s="5"/>
      <c r="D3" s="5"/>
      <c r="E3" s="5">
        <f>AVERAGE(B3:C3)+D3</f>
      </c>
      <c r="F3" s="5"/>
      <c r="G3" s="5"/>
      <c r="H3" s="5">
        <f>AVERAGE(F3:G3)</f>
      </c>
      <c r="I3" s="5"/>
      <c r="J3" s="1">
        <f>AVERAGE(E3,H3,I3)</f>
      </c>
      <c r="K3" s="1">
        <f>2*J3</f>
      </c>
      <c r="L3" s="2"/>
      <c r="M3" s="3"/>
    </row>
    <row r="4" spans="1:13" ht="15.75">
      <c r="A4" s="8" t="s">
        <v>126</v>
      </c>
      <c r="B4" s="9"/>
      <c r="C4" s="9"/>
      <c r="D4" s="9"/>
      <c r="E4" s="9"/>
      <c r="F4" s="9"/>
      <c r="G4" s="9"/>
      <c r="H4" s="9"/>
      <c r="I4" s="9"/>
      <c r="J4" s="9"/>
      <c r="K4" s="9"/>
      <c r="L4" s="2"/>
      <c r="M4" s="3"/>
    </row>
    <row r="5" spans="1:13" ht="15.75">
      <c r="A5" s="8" t="s">
        <v>57</v>
      </c>
      <c r="B5" s="9"/>
      <c r="C5" s="9"/>
      <c r="D5" s="9"/>
      <c r="E5" s="9"/>
      <c r="F5" s="9"/>
      <c r="G5" s="9"/>
      <c r="H5" s="9"/>
      <c r="I5" s="9"/>
      <c r="J5" s="9"/>
      <c r="K5" s="9"/>
      <c r="L5" s="2"/>
      <c r="M5" s="3"/>
    </row>
    <row r="6" spans="1:13" ht="15.7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2"/>
      <c r="M6" s="3"/>
    </row>
    <row r="7" spans="1:13" ht="15.75">
      <c r="A7" s="8" t="s">
        <v>16</v>
      </c>
      <c r="B7" s="9"/>
      <c r="C7" s="9"/>
      <c r="D7" s="9"/>
      <c r="E7" s="9"/>
      <c r="F7" s="9"/>
      <c r="G7" s="9"/>
      <c r="H7" s="9"/>
      <c r="I7" s="9"/>
      <c r="J7" s="9"/>
      <c r="K7" s="9"/>
      <c r="L7" s="2"/>
      <c r="M7" s="3"/>
    </row>
    <row r="8" spans="1:13" ht="15.75">
      <c r="A8" s="8" t="s">
        <v>102</v>
      </c>
      <c r="B8" s="9"/>
      <c r="C8" s="9"/>
      <c r="D8" s="9"/>
      <c r="E8" s="9"/>
      <c r="F8" s="9"/>
      <c r="G8" s="9"/>
      <c r="H8" s="9"/>
      <c r="I8" s="9"/>
      <c r="J8" s="9"/>
      <c r="K8" s="9"/>
      <c r="L8" s="2"/>
      <c r="M8" s="3"/>
    </row>
    <row r="9" spans="1:13" ht="15.75">
      <c r="A9" s="8" t="s">
        <v>99</v>
      </c>
      <c r="B9" s="9"/>
      <c r="C9" s="9"/>
      <c r="D9" s="9"/>
      <c r="E9" s="9"/>
      <c r="F9" s="9"/>
      <c r="G9" s="9"/>
      <c r="H9" s="9"/>
      <c r="I9" s="9"/>
      <c r="J9" s="9"/>
      <c r="K9" s="9"/>
      <c r="L9" s="2"/>
      <c r="M9" s="3"/>
    </row>
  </sheetData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/>
  </sheetViews>
  <sheetFormatPr defaultColWidth="11.421875" defaultRowHeight="15" customHeight="1"/>
  <cols>
    <col min="1" max="1" width="49.57421875" style="0" customWidth="1"/>
    <col min="2" max="3" width="4.8515625" style="0" customWidth="1"/>
    <col min="4" max="4" width="4.8515625" style="0" hidden="1" customWidth="1"/>
    <col min="5" max="6" width="4.421875" style="0" customWidth="1"/>
    <col min="7" max="7" width="5.140625" style="0" customWidth="1"/>
    <col min="8" max="8" width="5.140625" style="0" hidden="1" customWidth="1"/>
    <col min="9" max="10" width="4.00390625" style="0" customWidth="1"/>
    <col min="11" max="12" width="11.421875" style="0" hidden="1" customWidth="1"/>
  </cols>
  <sheetData>
    <row r="1" spans="1:12" ht="15" customHeight="1">
      <c r="A1" s="1" t="s">
        <v>67</v>
      </c>
      <c r="B1" s="1" t="s">
        <v>63</v>
      </c>
      <c r="C1" s="1" t="s">
        <v>64</v>
      </c>
      <c r="D1" s="1" t="s">
        <v>91</v>
      </c>
      <c r="E1" s="1" t="s">
        <v>31</v>
      </c>
      <c r="F1" s="1" t="s">
        <v>94</v>
      </c>
      <c r="G1" s="1" t="s">
        <v>93</v>
      </c>
      <c r="H1" s="1" t="s">
        <v>70</v>
      </c>
      <c r="I1" s="1" t="s">
        <v>0</v>
      </c>
      <c r="J1" s="1" t="s">
        <v>18</v>
      </c>
      <c r="K1" s="2"/>
      <c r="L1" s="3"/>
    </row>
    <row r="2" spans="1:12" ht="15" customHeight="1">
      <c r="A2" s="1" t="s">
        <v>104</v>
      </c>
      <c r="B2" s="1">
        <v>5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1">
        <v>5</v>
      </c>
      <c r="J2" s="1">
        <v>5</v>
      </c>
      <c r="K2" s="2"/>
      <c r="L2" s="3"/>
    </row>
    <row r="3" spans="1:12" ht="15.75">
      <c r="A3" s="4" t="s">
        <v>52</v>
      </c>
      <c r="B3" s="5"/>
      <c r="C3" s="5"/>
      <c r="D3" s="5">
        <f>AVERAGE(B3:C3)</f>
      </c>
      <c r="E3" s="5"/>
      <c r="F3" s="5"/>
      <c r="G3" s="5"/>
      <c r="H3" s="1">
        <f>AVERAGE(F3:G3)</f>
      </c>
      <c r="I3" s="1">
        <f>AVERAGE(D3,E3,H3)</f>
      </c>
      <c r="J3" s="1">
        <f>I3</f>
      </c>
      <c r="K3" s="2"/>
      <c r="L3" s="3"/>
    </row>
    <row r="4" spans="1:12" ht="15.75">
      <c r="A4" s="8" t="s">
        <v>126</v>
      </c>
      <c r="B4" s="9"/>
      <c r="C4" s="9"/>
      <c r="D4" s="9"/>
      <c r="E4" s="9"/>
      <c r="F4" s="9"/>
      <c r="G4" s="9"/>
      <c r="H4" s="9"/>
      <c r="I4" s="9"/>
      <c r="J4" s="9"/>
      <c r="K4" s="2"/>
      <c r="L4" s="3"/>
    </row>
    <row r="5" spans="1:12" ht="15.75">
      <c r="A5" s="8" t="s">
        <v>68</v>
      </c>
      <c r="B5" s="9"/>
      <c r="C5" s="9"/>
      <c r="D5" s="9"/>
      <c r="E5" s="9"/>
      <c r="F5" s="9"/>
      <c r="G5" s="9"/>
      <c r="H5" s="9"/>
      <c r="I5" s="9"/>
      <c r="J5" s="9"/>
      <c r="K5" s="2"/>
      <c r="L5" s="3"/>
    </row>
    <row r="6" spans="1:12" ht="15.75">
      <c r="A6" s="8" t="s">
        <v>95</v>
      </c>
      <c r="B6" s="9"/>
      <c r="C6" s="9"/>
      <c r="D6" s="9"/>
      <c r="E6" s="9"/>
      <c r="F6" s="9"/>
      <c r="G6" s="9"/>
      <c r="H6" s="9"/>
      <c r="I6" s="9"/>
      <c r="J6" s="9"/>
      <c r="K6" s="2"/>
      <c r="L6" s="3"/>
    </row>
    <row r="7" spans="1:12" ht="15.75">
      <c r="A7" s="8" t="s">
        <v>33</v>
      </c>
      <c r="B7" s="9"/>
      <c r="C7" s="9"/>
      <c r="D7" s="9"/>
      <c r="E7" s="9"/>
      <c r="F7" s="9"/>
      <c r="G7" s="9"/>
      <c r="H7" s="9"/>
      <c r="I7" s="9"/>
      <c r="J7" s="9"/>
      <c r="K7" s="2"/>
      <c r="L7" s="3"/>
    </row>
    <row r="8" spans="1:12" ht="15.75">
      <c r="A8" s="8" t="s">
        <v>13</v>
      </c>
      <c r="B8" s="9"/>
      <c r="C8" s="9"/>
      <c r="D8" s="9"/>
      <c r="E8" s="9"/>
      <c r="F8" s="9"/>
      <c r="G8" s="9"/>
      <c r="H8" s="9"/>
      <c r="I8" s="9"/>
      <c r="J8" s="9"/>
      <c r="K8" s="2"/>
      <c r="L8" s="3"/>
    </row>
    <row r="9" spans="1:12" ht="15.75">
      <c r="A9" s="8" t="s">
        <v>99</v>
      </c>
      <c r="B9" s="9"/>
      <c r="C9" s="9"/>
      <c r="D9" s="9"/>
      <c r="E9" s="9"/>
      <c r="F9" s="9"/>
      <c r="G9" s="9"/>
      <c r="H9" s="9"/>
      <c r="I9" s="9"/>
      <c r="J9" s="9"/>
      <c r="K9" s="2"/>
      <c r="L9" s="3"/>
    </row>
  </sheetData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/>
  </sheetViews>
  <sheetFormatPr defaultColWidth="11.421875" defaultRowHeight="15" customHeight="1"/>
  <cols>
    <col min="1" max="1" width="47.28125" style="0" customWidth="1"/>
    <col min="2" max="2" width="4.8515625" style="0" customWidth="1"/>
    <col min="3" max="4" width="4.421875" style="0" customWidth="1"/>
    <col min="5" max="10" width="5.140625" style="0" customWidth="1"/>
    <col min="11" max="11" width="5.140625" style="0" hidden="1" customWidth="1"/>
    <col min="12" max="12" width="5.140625" style="0" customWidth="1"/>
    <col min="13" max="14" width="4.00390625" style="0" customWidth="1"/>
    <col min="15" max="16" width="11.421875" style="0" hidden="1" customWidth="1"/>
  </cols>
  <sheetData>
    <row r="1" spans="1:16" ht="15" customHeight="1">
      <c r="A1" s="1" t="s">
        <v>67</v>
      </c>
      <c r="B1" s="1" t="s">
        <v>73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47</v>
      </c>
      <c r="H1" s="1" t="s">
        <v>46</v>
      </c>
      <c r="I1" s="1" t="s">
        <v>49</v>
      </c>
      <c r="J1" s="1" t="s">
        <v>48</v>
      </c>
      <c r="K1" s="1" t="s">
        <v>1</v>
      </c>
      <c r="L1" s="1" t="s">
        <v>61</v>
      </c>
      <c r="M1" s="1" t="s">
        <v>108</v>
      </c>
      <c r="N1" s="1" t="s">
        <v>18</v>
      </c>
      <c r="O1" s="2"/>
      <c r="P1" s="3"/>
    </row>
    <row r="2" spans="1:16" ht="15" customHeight="1">
      <c r="A2" s="1" t="s">
        <v>104</v>
      </c>
      <c r="B2" s="1">
        <v>5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1">
        <v>5</v>
      </c>
      <c r="J2" s="1">
        <v>5</v>
      </c>
      <c r="K2" s="1">
        <v>5</v>
      </c>
      <c r="L2" s="1">
        <v>5</v>
      </c>
      <c r="M2" s="1">
        <v>5</v>
      </c>
      <c r="N2" s="1">
        <v>5</v>
      </c>
      <c r="O2" s="2"/>
      <c r="P2" s="3"/>
    </row>
    <row r="3" spans="1:16" ht="15.7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>
        <f>AVERAGE(C3:J3)</f>
      </c>
      <c r="L3" s="5"/>
      <c r="M3" s="1">
        <f>AVERAGE(B3,K3,L3)</f>
      </c>
      <c r="N3" s="1">
        <f>M3</f>
      </c>
      <c r="O3" s="2"/>
      <c r="P3" s="3"/>
    </row>
    <row r="4" spans="1:16" ht="15.75">
      <c r="A4" s="8" t="s">
        <v>126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"/>
      <c r="P4" s="3"/>
    </row>
    <row r="5" spans="1:16" ht="15.75">
      <c r="A5" s="8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"/>
      <c r="P5" s="3"/>
    </row>
    <row r="6" spans="1:16" ht="15.7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"/>
      <c r="P6" s="3"/>
    </row>
    <row r="7" spans="1:16" ht="15.75">
      <c r="A7" s="8" t="s">
        <v>21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"/>
      <c r="P7" s="3"/>
    </row>
    <row r="8" spans="1:16" ht="15.75">
      <c r="A8" s="8" t="s">
        <v>111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"/>
      <c r="P8" s="3"/>
    </row>
    <row r="9" spans="1:16" ht="15.75">
      <c r="A9" s="8" t="s">
        <v>99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"/>
      <c r="P9" s="3"/>
    </row>
  </sheetData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/>
  </sheetViews>
  <sheetFormatPr defaultColWidth="11.421875" defaultRowHeight="15" customHeight="1"/>
  <cols>
    <col min="1" max="1" width="55.140625" style="0" customWidth="1"/>
    <col min="2" max="11" width="4.28125" style="0" customWidth="1"/>
  </cols>
  <sheetData>
    <row r="1" spans="1:11" ht="15" customHeight="1">
      <c r="A1" s="14" t="s">
        <v>45</v>
      </c>
      <c r="B1" s="1" t="s">
        <v>40</v>
      </c>
      <c r="C1" s="1" t="s">
        <v>80</v>
      </c>
      <c r="D1" s="1" t="s">
        <v>100</v>
      </c>
      <c r="E1" s="1" t="s">
        <v>115</v>
      </c>
      <c r="F1" s="1" t="s">
        <v>114</v>
      </c>
      <c r="G1" s="1" t="s">
        <v>0</v>
      </c>
      <c r="H1" s="1" t="s">
        <v>108</v>
      </c>
      <c r="I1" s="15" t="s">
        <v>60</v>
      </c>
      <c r="J1" s="16" t="s">
        <v>19</v>
      </c>
      <c r="K1" s="16" t="s">
        <v>66</v>
      </c>
    </row>
    <row r="2" spans="1:11" ht="15" customHeight="1">
      <c r="A2" s="14" t="s">
        <v>62</v>
      </c>
      <c r="B2" s="1">
        <v>10</v>
      </c>
      <c r="C2" s="1">
        <v>20</v>
      </c>
      <c r="D2" s="1">
        <v>40</v>
      </c>
      <c r="E2" s="1">
        <v>10</v>
      </c>
      <c r="F2" s="1">
        <v>10</v>
      </c>
      <c r="G2" s="1">
        <v>5</v>
      </c>
      <c r="H2" s="1">
        <v>5</v>
      </c>
      <c r="I2" s="15">
        <f>SUM(B2:H2)/10</f>
      </c>
      <c r="J2" s="16">
        <v>40</v>
      </c>
      <c r="K2" s="16"/>
    </row>
    <row r="3" spans="1:11" ht="42.75">
      <c r="A3" s="17" t="s">
        <v>52</v>
      </c>
      <c r="B3" s="1">
        <f>LIN!I3</f>
      </c>
      <c r="C3" s="1">
        <f>'MAT '!I3</f>
      </c>
      <c r="D3" s="1">
        <f>CIE!T3</f>
      </c>
      <c r="E3" s="1">
        <f>SOC!I3</f>
      </c>
      <c r="F3" s="1">
        <f>DIG!K3</f>
      </c>
      <c r="G3" s="1">
        <f>AAU!J3</f>
      </c>
      <c r="H3" s="1">
        <f>APE!N3</f>
      </c>
      <c r="I3" s="15">
        <f>SUM(B3:H3)/10</f>
      </c>
      <c r="J3" s="16">
        <f>CIE!Q3</f>
      </c>
      <c r="K3" s="16"/>
    </row>
    <row r="4" spans="1:11" ht="15.75">
      <c r="A4" s="8" t="s">
        <v>126</v>
      </c>
      <c r="B4" s="9"/>
      <c r="C4" s="9"/>
      <c r="D4" s="9"/>
      <c r="E4" s="9"/>
      <c r="F4" s="9"/>
      <c r="G4" s="9"/>
      <c r="H4" s="9"/>
      <c r="I4" s="18"/>
      <c r="J4" s="19"/>
      <c r="K4" s="19"/>
    </row>
    <row r="5" spans="1:11" ht="15.75">
      <c r="A5" s="8" t="s">
        <v>86</v>
      </c>
      <c r="B5" s="9"/>
      <c r="C5" s="9"/>
      <c r="D5" s="9"/>
      <c r="E5" s="9"/>
      <c r="F5" s="9"/>
      <c r="G5" s="9"/>
      <c r="H5" s="9"/>
      <c r="I5" s="18"/>
      <c r="J5" s="19"/>
      <c r="K5" s="19"/>
    </row>
    <row r="6" spans="1:11" ht="15.75">
      <c r="A6" s="8" t="s">
        <v>89</v>
      </c>
      <c r="B6" s="9"/>
      <c r="C6" s="9"/>
      <c r="D6" s="9"/>
      <c r="E6" s="9"/>
      <c r="F6" s="9"/>
      <c r="G6" s="9"/>
      <c r="H6" s="9"/>
      <c r="I6" s="18"/>
      <c r="J6" s="19"/>
      <c r="K6" s="19"/>
    </row>
    <row r="7" spans="1:11" ht="15.75">
      <c r="A7" s="8" t="s">
        <v>6</v>
      </c>
      <c r="B7" s="9"/>
      <c r="C7" s="9"/>
      <c r="D7" s="9"/>
      <c r="E7" s="9"/>
      <c r="F7" s="9"/>
      <c r="G7" s="9"/>
      <c r="H7" s="9"/>
      <c r="I7" s="18"/>
      <c r="J7" s="19"/>
      <c r="K7" s="19"/>
    </row>
  </sheetData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/>
  </sheetViews>
  <sheetFormatPr defaultColWidth="11.421875" defaultRowHeight="15" customHeight="1"/>
  <cols>
    <col min="1" max="1" width="50.140625" style="0" customWidth="1"/>
    <col min="2" max="8" width="4.28125" style="0" customWidth="1"/>
  </cols>
  <sheetData>
    <row r="1" spans="1:8" ht="15" customHeight="1">
      <c r="A1" s="14" t="s">
        <v>65</v>
      </c>
      <c r="B1" s="1" t="s">
        <v>40</v>
      </c>
      <c r="C1" s="1" t="s">
        <v>80</v>
      </c>
      <c r="D1" s="1" t="s">
        <v>100</v>
      </c>
      <c r="E1" s="1" t="s">
        <v>115</v>
      </c>
      <c r="F1" s="1" t="s">
        <v>114</v>
      </c>
      <c r="G1" s="1" t="s">
        <v>0</v>
      </c>
      <c r="H1" s="1" t="s">
        <v>108</v>
      </c>
    </row>
    <row r="2" spans="1:8" ht="15" customHeight="1">
      <c r="A2" s="14" t="s">
        <v>92</v>
      </c>
      <c r="B2" s="14">
        <v>5</v>
      </c>
      <c r="C2" s="14">
        <v>5</v>
      </c>
      <c r="D2" s="14">
        <v>5</v>
      </c>
      <c r="E2" s="14">
        <v>5</v>
      </c>
      <c r="F2" s="14">
        <v>5</v>
      </c>
      <c r="G2" s="14">
        <v>5</v>
      </c>
      <c r="H2" s="14">
        <v>5</v>
      </c>
    </row>
    <row r="3" spans="1:8" ht="15.75">
      <c r="A3" s="4" t="s">
        <v>52</v>
      </c>
      <c r="B3" s="10">
        <f>LIN!I3/2</f>
      </c>
      <c r="C3" s="10">
        <f>'MAT '!I3/4</f>
      </c>
      <c r="D3" s="10">
        <f>CIE!T3/8</f>
      </c>
      <c r="E3" s="10">
        <f>SOC!I3/2</f>
      </c>
      <c r="F3" s="10">
        <f>DIG!K3/2</f>
      </c>
      <c r="G3" s="10">
        <f>AAU!J3</f>
      </c>
      <c r="H3" s="10">
        <f>APE!N3</f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